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 (3)" sheetId="1" r:id="rId1"/>
  </sheets>
  <calcPr calcId="145621"/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K12" i="1"/>
  <c r="H12" i="1"/>
  <c r="J12" i="1" s="1"/>
  <c r="G12" i="1"/>
  <c r="E12" i="1"/>
  <c r="F12" i="1" s="1"/>
  <c r="J11" i="1"/>
  <c r="I11" i="1"/>
  <c r="H11" i="1"/>
  <c r="G11" i="1"/>
  <c r="F11" i="1"/>
  <c r="J10" i="1"/>
  <c r="I10" i="1"/>
  <c r="H10" i="1"/>
  <c r="G10" i="1"/>
  <c r="F10" i="1"/>
  <c r="I9" i="1"/>
  <c r="H9" i="1"/>
  <c r="K9" i="1" s="1"/>
  <c r="G9" i="1"/>
  <c r="F9" i="1"/>
  <c r="I8" i="1"/>
  <c r="H8" i="1"/>
  <c r="G8" i="1"/>
  <c r="F8" i="1"/>
  <c r="K8" i="1" s="1"/>
  <c r="I7" i="1"/>
  <c r="H7" i="1"/>
  <c r="H15" i="1" s="1"/>
  <c r="G7" i="1"/>
  <c r="F7" i="1"/>
  <c r="K7" i="1" s="1"/>
  <c r="I6" i="1"/>
  <c r="H6" i="1"/>
  <c r="G6" i="1"/>
  <c r="G15" i="1" s="1"/>
  <c r="F6" i="1"/>
  <c r="F15" i="1" s="1"/>
  <c r="J6" i="1" l="1"/>
  <c r="J8" i="1"/>
  <c r="K6" i="1"/>
  <c r="K15" i="1" s="1"/>
  <c r="J7" i="1"/>
  <c r="J9" i="1"/>
  <c r="I12" i="1"/>
  <c r="I15" i="1" s="1"/>
  <c r="J15" i="1" l="1"/>
</calcChain>
</file>

<file path=xl/sharedStrings.xml><?xml version="1.0" encoding="utf-8"?>
<sst xmlns="http://schemas.openxmlformats.org/spreadsheetml/2006/main" count="18" uniqueCount="18">
  <si>
    <t>年間キャッシュバック計算</t>
  </si>
  <si>
    <t>年間利用額</t>
  </si>
  <si>
    <t>US外での利用額</t>
  </si>
  <si>
    <t>Amex Blue Cash Preferredのみ</t>
  </si>
  <si>
    <t>Amex Blue Cash Everydayのみ</t>
  </si>
  <si>
    <t>Citi Double Cashのみ</t>
  </si>
  <si>
    <t>US Bank Cash Plusのみ</t>
  </si>
  <si>
    <t>Amex Preferredと  Citi Double</t>
  </si>
  <si>
    <t>Ame Preferredと  Citi Doubleと  Capital One Quick Silver</t>
  </si>
  <si>
    <t>グローセリー</t>
  </si>
  <si>
    <t>デパート</t>
  </si>
  <si>
    <t>ガソリン</t>
  </si>
  <si>
    <t>ドラッグストア</t>
  </si>
  <si>
    <t>携帯サービス(US BK cat1)</t>
  </si>
  <si>
    <t>レストラン(US Bank Cat2)</t>
  </si>
  <si>
    <t>その他</t>
  </si>
  <si>
    <t>年会費</t>
  </si>
  <si>
    <t>Foreighn Transaction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</si>
</sst>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2" borderId="0" xfId="1" applyFont="1" applyFill="1"/>
    <xf numFmtId="164" fontId="3" fillId="3" borderId="0" xfId="1" applyNumberFormat="1" applyFont="1" applyFill="1"/>
    <xf numFmtId="0" fontId="1" fillId="0" borderId="1" xfId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3" fillId="2" borderId="1" xfId="1" applyFont="1" applyFill="1" applyBorder="1"/>
    <xf numFmtId="164" fontId="3" fillId="3" borderId="1" xfId="1" applyNumberFormat="1" applyFont="1" applyFill="1" applyBorder="1"/>
    <xf numFmtId="164" fontId="1" fillId="0" borderId="1" xfId="1" applyNumberFormat="1" applyBorder="1"/>
    <xf numFmtId="164" fontId="1" fillId="4" borderId="1" xfId="1" applyNumberFormat="1" applyFill="1" applyBorder="1"/>
    <xf numFmtId="0" fontId="1" fillId="2" borderId="1" xfId="1" applyFont="1" applyFill="1" applyBorder="1"/>
    <xf numFmtId="0" fontId="3" fillId="0" borderId="1" xfId="1" applyFont="1" applyBorder="1"/>
    <xf numFmtId="164" fontId="3" fillId="0" borderId="1" xfId="1" applyNumberFormat="1" applyFont="1" applyBorder="1"/>
    <xf numFmtId="0" fontId="1" fillId="0" borderId="0" xfId="1" applyFont="1"/>
    <xf numFmtId="164" fontId="3" fillId="0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K16"/>
  <sheetViews>
    <sheetView tabSelected="1" workbookViewId="0">
      <selection activeCell="P13" sqref="P13"/>
    </sheetView>
  </sheetViews>
  <sheetFormatPr defaultRowHeight="12.75" x14ac:dyDescent="0.2"/>
  <cols>
    <col min="1" max="3" width="9.140625" style="2"/>
    <col min="4" max="4" width="25.5703125" style="2" customWidth="1"/>
    <col min="5" max="5" width="9" style="18" customWidth="1"/>
    <col min="6" max="11" width="12.140625" style="2" customWidth="1"/>
    <col min="12" max="16384" width="9.140625" style="2"/>
  </cols>
  <sheetData>
    <row r="1" spans="4:11" ht="23.25" x14ac:dyDescent="0.35">
      <c r="D1" s="1" t="s">
        <v>0</v>
      </c>
      <c r="E1" s="1"/>
      <c r="F1" s="1"/>
      <c r="G1" s="1"/>
      <c r="H1" s="1"/>
      <c r="I1" s="1"/>
      <c r="J1" s="1"/>
      <c r="K1" s="1"/>
    </row>
    <row r="3" spans="4:11" x14ac:dyDescent="0.2">
      <c r="D3" s="3" t="s">
        <v>1</v>
      </c>
      <c r="E3" s="4">
        <v>35000</v>
      </c>
    </row>
    <row r="4" spans="4:11" x14ac:dyDescent="0.2">
      <c r="D4" s="3" t="s">
        <v>2</v>
      </c>
      <c r="E4" s="4">
        <v>500</v>
      </c>
    </row>
    <row r="5" spans="4:11" s="9" customFormat="1" ht="76.5" x14ac:dyDescent="0.25">
      <c r="D5" s="5"/>
      <c r="E5" s="6"/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8" t="s">
        <v>8</v>
      </c>
    </row>
    <row r="6" spans="4:11" x14ac:dyDescent="0.2">
      <c r="D6" s="10" t="s">
        <v>9</v>
      </c>
      <c r="E6" s="11">
        <v>2000</v>
      </c>
      <c r="F6" s="12">
        <f>IF(E6&gt;6000,6000*0.06+($E$6-6000)*0.01,E6*0.06)</f>
        <v>120</v>
      </c>
      <c r="G6" s="12">
        <f>IF(E6&gt;6000,6000*0.03+($E$6-6000)*0.01,E6*0.03)</f>
        <v>60</v>
      </c>
      <c r="H6" s="12">
        <f>E6*0.02</f>
        <v>40</v>
      </c>
      <c r="I6" s="12">
        <f>E6*0.02</f>
        <v>40</v>
      </c>
      <c r="J6" s="12">
        <f>F6</f>
        <v>120</v>
      </c>
      <c r="K6" s="13">
        <f>F6</f>
        <v>120</v>
      </c>
    </row>
    <row r="7" spans="4:11" x14ac:dyDescent="0.2">
      <c r="D7" s="14" t="s">
        <v>10</v>
      </c>
      <c r="E7" s="11">
        <v>1000</v>
      </c>
      <c r="F7" s="12">
        <f>$E$7*0.03</f>
        <v>30</v>
      </c>
      <c r="G7" s="12">
        <f>$E$7*0.02</f>
        <v>20</v>
      </c>
      <c r="H7" s="12">
        <f>E7*0.02</f>
        <v>20</v>
      </c>
      <c r="I7" s="12">
        <f>E7*0.01</f>
        <v>10</v>
      </c>
      <c r="J7" s="12">
        <f>F7</f>
        <v>30</v>
      </c>
      <c r="K7" s="13">
        <f>F7</f>
        <v>30</v>
      </c>
    </row>
    <row r="8" spans="4:11" x14ac:dyDescent="0.2">
      <c r="D8" s="10" t="s">
        <v>11</v>
      </c>
      <c r="E8" s="11">
        <v>1000</v>
      </c>
      <c r="F8" s="12">
        <f>$E$8*0.03</f>
        <v>30</v>
      </c>
      <c r="G8" s="12">
        <f>$E$8*0.02</f>
        <v>20</v>
      </c>
      <c r="H8" s="12">
        <f>E8*0.02</f>
        <v>20</v>
      </c>
      <c r="I8" s="12">
        <f>E8*0.02</f>
        <v>20</v>
      </c>
      <c r="J8" s="12">
        <f>F8</f>
        <v>30</v>
      </c>
      <c r="K8" s="13">
        <f>F8</f>
        <v>30</v>
      </c>
    </row>
    <row r="9" spans="4:11" x14ac:dyDescent="0.2">
      <c r="D9" s="10" t="s">
        <v>12</v>
      </c>
      <c r="E9" s="11">
        <v>800</v>
      </c>
      <c r="F9" s="12">
        <f>E9*0.01</f>
        <v>8</v>
      </c>
      <c r="G9" s="12">
        <f>E9*0.01</f>
        <v>8</v>
      </c>
      <c r="H9" s="12">
        <f>E9*0.02</f>
        <v>16</v>
      </c>
      <c r="I9" s="12">
        <f>E9*0.02</f>
        <v>16</v>
      </c>
      <c r="J9" s="12">
        <f>H9</f>
        <v>16</v>
      </c>
      <c r="K9" s="13">
        <f>H9</f>
        <v>16</v>
      </c>
    </row>
    <row r="10" spans="4:11" x14ac:dyDescent="0.2">
      <c r="D10" s="10" t="s">
        <v>13</v>
      </c>
      <c r="E10" s="11">
        <v>2400</v>
      </c>
      <c r="F10" s="12">
        <f>E10*0.01</f>
        <v>24</v>
      </c>
      <c r="G10" s="12">
        <f>E10*0.01</f>
        <v>24</v>
      </c>
      <c r="H10" s="12">
        <f>E10*0.02</f>
        <v>48</v>
      </c>
      <c r="I10" s="12">
        <f>E10*0.05</f>
        <v>120</v>
      </c>
      <c r="J10" s="12">
        <f>H10</f>
        <v>48</v>
      </c>
      <c r="K10" s="13">
        <v>36</v>
      </c>
    </row>
    <row r="11" spans="4:11" x14ac:dyDescent="0.2">
      <c r="D11" s="10" t="s">
        <v>14</v>
      </c>
      <c r="E11" s="11">
        <v>1200</v>
      </c>
      <c r="F11" s="12">
        <f>E11*0.01</f>
        <v>12</v>
      </c>
      <c r="G11" s="12">
        <f>E11*0.01</f>
        <v>12</v>
      </c>
      <c r="H11" s="12">
        <f>E11*0.02</f>
        <v>24</v>
      </c>
      <c r="I11" s="12">
        <f>E11*0.05</f>
        <v>60</v>
      </c>
      <c r="J11" s="12">
        <f>H11</f>
        <v>24</v>
      </c>
      <c r="K11" s="13">
        <v>36</v>
      </c>
    </row>
    <row r="12" spans="4:11" x14ac:dyDescent="0.2">
      <c r="D12" s="15" t="s">
        <v>15</v>
      </c>
      <c r="E12" s="16">
        <f>E3-SUM(E6:E11)</f>
        <v>26600</v>
      </c>
      <c r="F12" s="12">
        <f>E12*0.01</f>
        <v>266</v>
      </c>
      <c r="G12" s="12">
        <f>E12*0.01</f>
        <v>266</v>
      </c>
      <c r="H12" s="12">
        <f>E12*0.02</f>
        <v>532</v>
      </c>
      <c r="I12" s="12">
        <f>E12*0.01</f>
        <v>266</v>
      </c>
      <c r="J12" s="12">
        <f>H12</f>
        <v>532</v>
      </c>
      <c r="K12" s="13">
        <f>(E12-E4)*0.02+E4*0.015</f>
        <v>529.5</v>
      </c>
    </row>
    <row r="13" spans="4:11" x14ac:dyDescent="0.2">
      <c r="D13" s="15" t="s">
        <v>16</v>
      </c>
      <c r="E13" s="16"/>
      <c r="F13" s="12">
        <v>-75</v>
      </c>
      <c r="G13" s="12"/>
      <c r="H13" s="12"/>
      <c r="I13" s="12"/>
      <c r="J13" s="12">
        <v>-75</v>
      </c>
      <c r="K13" s="13">
        <v>-75</v>
      </c>
    </row>
    <row r="14" spans="4:11" x14ac:dyDescent="0.2">
      <c r="D14" s="15" t="s">
        <v>17</v>
      </c>
      <c r="E14" s="16"/>
      <c r="F14" s="12">
        <f>-E4*0.027</f>
        <v>-13.5</v>
      </c>
      <c r="G14" s="12">
        <f>-E4*0.027</f>
        <v>-13.5</v>
      </c>
      <c r="H14" s="12">
        <f>-E4*0.03</f>
        <v>-15</v>
      </c>
      <c r="I14" s="12">
        <f>-E4*0.03</f>
        <v>-15</v>
      </c>
      <c r="J14" s="12">
        <f>-E4*0.03</f>
        <v>-15</v>
      </c>
      <c r="K14" s="13"/>
    </row>
    <row r="15" spans="4:11" x14ac:dyDescent="0.2">
      <c r="D15" s="15"/>
      <c r="E15" s="16"/>
      <c r="F15" s="12">
        <f>SUM(F6:F13)</f>
        <v>415</v>
      </c>
      <c r="G15" s="12">
        <f>SUM(G6:G13)</f>
        <v>410</v>
      </c>
      <c r="H15" s="12">
        <f>SUM(H6:H13)</f>
        <v>700</v>
      </c>
      <c r="I15" s="12">
        <f>SUM(I6:I13)</f>
        <v>532</v>
      </c>
      <c r="J15" s="12">
        <f>SUM(J6:J14)</f>
        <v>710</v>
      </c>
      <c r="K15" s="13">
        <f>SUM(K6:K14)</f>
        <v>722.5</v>
      </c>
    </row>
    <row r="16" spans="4:11" x14ac:dyDescent="0.2">
      <c r="D16" s="17"/>
    </row>
  </sheetData>
  <mergeCells count="1">
    <mergeCell ref="D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(3)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iwasaki</dc:creator>
  <cp:lastModifiedBy>iwasaki</cp:lastModifiedBy>
  <dcterms:created xsi:type="dcterms:W3CDTF">2014-10-16T20:41:58Z</dcterms:created>
  <dcterms:modified xsi:type="dcterms:W3CDTF">2014-10-16T20:42:24Z</dcterms:modified>
</cp:coreProperties>
</file>